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<sst xmlns="http://schemas.openxmlformats.org/spreadsheetml/2006/main" count="186" uniqueCount="93">
  <si>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</si>
  <si>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</si>
  <si>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</si>
  <si>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</si>
  <si>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</si>
  <si>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</si>
  <si>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</si>
  <si>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</si>
  <si>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</si>
  <si>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</si>
  <si>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</si>
  <si>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</si>
  <si>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</si>
  <si>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</si>
  <si>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</si>
  <si>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</si>
  <si>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</si>
  <si>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</si>
  <si>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</si>
  <si>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</si>
  <si>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</si>
  <si>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</si>
  <si>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</si>
  <si>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</si>
  <si>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</si>
  <si>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</si>
  <si>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</si>
  <si>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</si>
  <si>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</si>
  <si>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</si>
  <si>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</si>
  <si>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</si>
  <si>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</si>
  <si>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</si>
  <si>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</si>
  <si>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</si>
  <si>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</si>
  <si>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</si>
  <si>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</si>
  <si>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</si>
  <si>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</si>
  <si>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</si>
  <si>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</si>
  <si>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</si>
  <si>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</si>
  <si>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</si>
  <si>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</si>
  <si>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</si>
  <si>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</si>
  <si>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</si>
  <si>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</si>
  <si>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</si>
  <si>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</si>
  <si>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</si>
  <si>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</si>
  <si>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</si>
  <si>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</si>
  <si>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</si>
  <si>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</si>
  <si>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</si>
  <si>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</si>
  <si>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</si>
  <si>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</si>
  <si>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</si>
  <si>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</si>
  <si>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</si>
  <si>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</si>
  <si>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</si>
  <si>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</si>
  <si>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</si>
  <si>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</si>
  <si>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</si>
  <si>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</si>
  <si>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</si>
  <si>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</si>
  <si>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</si>
  <si>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</si>
  <si>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</si>
  <si>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</si>
  <si>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</si>
  <si>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</si>
  <si>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</si>
  <si>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</si>
  <si>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</si>
  <si>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</si>
  <si>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</si>
  <si>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</si>
  <si>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</si>
  <si>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план на січень-квітень 2017р.</t>
  </si>
  <si>
    <t>станом на 18.04.2017</t>
  </si>
  <si>
    <r>
      <t xml:space="preserve">станом на 18.04.2017р.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</si>
  <si>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18.04.2017р.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</si>
  <si>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18.04.2017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</si>
</sst>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6.75"/>
      <color indexed="8"/>
      <name val="Times New Roman"/>
      <family val="1"/>
    </font>
    <font>
      <sz val="6.4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39181896"/>
        <c:axId val="17092745"/>
      </c:lineChart>
      <c:catAx>
        <c:axId val="391818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92745"/>
        <c:crosses val="autoZero"/>
        <c:auto val="0"/>
        <c:lblOffset val="100"/>
        <c:tickLblSkip val="1"/>
        <c:noMultiLvlLbl val="0"/>
      </c:catAx>
      <c:valAx>
        <c:axId val="170927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1818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9616978"/>
        <c:axId val="42335075"/>
      </c:lineChart>
      <c:catAx>
        <c:axId val="196169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35075"/>
        <c:crosses val="autoZero"/>
        <c:auto val="0"/>
        <c:lblOffset val="100"/>
        <c:tickLblSkip val="1"/>
        <c:noMultiLvlLbl val="0"/>
      </c:catAx>
      <c:valAx>
        <c:axId val="4233507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1697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5471356"/>
        <c:axId val="6589021"/>
      </c:lineChart>
      <c:catAx>
        <c:axId val="454713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89021"/>
        <c:crosses val="autoZero"/>
        <c:auto val="0"/>
        <c:lblOffset val="100"/>
        <c:tickLblSkip val="1"/>
        <c:noMultiLvlLbl val="0"/>
      </c:catAx>
      <c:valAx>
        <c:axId val="65890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47135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59301190"/>
        <c:axId val="63948663"/>
      </c:lineChart>
      <c:catAx>
        <c:axId val="593011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48663"/>
        <c:crosses val="autoZero"/>
        <c:auto val="0"/>
        <c:lblOffset val="100"/>
        <c:tickLblSkip val="1"/>
        <c:noMultiLvlLbl val="0"/>
      </c:catAx>
      <c:valAx>
        <c:axId val="6394866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0119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18.04.2017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квітень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8667056"/>
        <c:axId val="12459185"/>
      </c:bar3DChart>
      <c:catAx>
        <c:axId val="38667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459185"/>
        <c:crosses val="autoZero"/>
        <c:auto val="1"/>
        <c:lblOffset val="100"/>
        <c:tickLblSkip val="1"/>
        <c:noMultiLvlLbl val="0"/>
      </c:catAx>
      <c:valAx>
        <c:axId val="12459185"/>
        <c:scaling>
          <c:orientation val="minMax"/>
          <c:max val="2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7056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квітень2017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5023802"/>
        <c:axId val="2561035"/>
      </c:bar3DChart>
      <c:catAx>
        <c:axId val="4502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61035"/>
        <c:crosses val="autoZero"/>
        <c:auto val="1"/>
        <c:lblOffset val="100"/>
        <c:tickLblSkip val="1"/>
        <c:noMultiLvlLbl val="0"/>
      </c:catAx>
      <c:valAx>
        <c:axId val="2561035"/>
        <c:scaling>
          <c:orientation val="minMax"/>
          <c:max val="9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23802"/>
        <c:crossesAt val="1"/>
        <c:crossBetween val="between"/>
        <c:dispUnits/>
        <c:majorUnit val="1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04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417 417,1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356 764,5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січень-квітень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-61 224,7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квітень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110 560,2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-60 652,6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1399.2856000000002</v>
          </cell>
        </row>
      </sheetData>
      <sheetData sheetId="2">
        <row r="94">
          <cell r="D94">
            <v>7713.34596</v>
          </cell>
        </row>
      </sheetData>
      <sheetData sheetId="3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00180412"/>
      <sheetName val="220804"/>
      <sheetName val="депозит"/>
      <sheetName val="надх"/>
      <sheetName val="залишки  (2)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" sqref="E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5"/>
  <sheetViews>
    <sheetView zoomScalePageLayoutView="0" workbookViewId="0" topLeftCell="F19">
      <selection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90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13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AVERAGE(N4:N13)</f>
        <v>4933.554000000001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4933.6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4933.6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4933.6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4933.6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4933.6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4933.6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80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4933.6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80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4933.6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80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4933.6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/>
      <c r="C14" s="80"/>
      <c r="D14" s="80"/>
      <c r="E14" s="80"/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4933.6</v>
      </c>
      <c r="R14" s="75"/>
      <c r="S14" s="69"/>
      <c r="T14" s="80"/>
      <c r="U14" s="128"/>
      <c r="V14" s="129"/>
      <c r="W14" s="74">
        <f t="shared" si="3"/>
        <v>0</v>
      </c>
    </row>
    <row r="15" spans="1:23" ht="12.75">
      <c r="A15" s="10">
        <v>42844</v>
      </c>
      <c r="B15" s="69"/>
      <c r="C15" s="69"/>
      <c r="D15" s="69"/>
      <c r="E15" s="69"/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6500</v>
      </c>
      <c r="P15" s="3">
        <f>N15/O15</f>
        <v>0</v>
      </c>
      <c r="Q15" s="2">
        <v>4933.6</v>
      </c>
      <c r="R15" s="75"/>
      <c r="S15" s="69"/>
      <c r="T15" s="80"/>
      <c r="U15" s="128"/>
      <c r="V15" s="129"/>
      <c r="W15" s="74">
        <f t="shared" si="3"/>
        <v>0</v>
      </c>
    </row>
    <row r="16" spans="1:23" ht="12.75">
      <c r="A16" s="10">
        <v>42845</v>
      </c>
      <c r="B16" s="69"/>
      <c r="C16" s="80"/>
      <c r="D16" s="80"/>
      <c r="E16" s="80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3600</v>
      </c>
      <c r="P16" s="3">
        <f t="shared" si="2"/>
        <v>0</v>
      </c>
      <c r="Q16" s="2">
        <v>4933.6</v>
      </c>
      <c r="R16" s="75"/>
      <c r="S16" s="69"/>
      <c r="T16" s="80"/>
      <c r="U16" s="128"/>
      <c r="V16" s="129"/>
      <c r="W16" s="74">
        <f t="shared" si="3"/>
        <v>0</v>
      </c>
    </row>
    <row r="17" spans="1:23" ht="12.75">
      <c r="A17" s="10">
        <v>42846</v>
      </c>
      <c r="B17" s="69"/>
      <c r="C17" s="80"/>
      <c r="D17" s="80"/>
      <c r="E17" s="80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4700</v>
      </c>
      <c r="P17" s="3">
        <f t="shared" si="2"/>
        <v>0</v>
      </c>
      <c r="Q17" s="2">
        <v>4933.6</v>
      </c>
      <c r="R17" s="75"/>
      <c r="S17" s="69"/>
      <c r="T17" s="80"/>
      <c r="U17" s="128"/>
      <c r="V17" s="129"/>
      <c r="W17" s="74">
        <f t="shared" si="3"/>
        <v>0</v>
      </c>
    </row>
    <row r="18" spans="1:23" ht="12.75">
      <c r="A18" s="10">
        <v>42849</v>
      </c>
      <c r="B18" s="69"/>
      <c r="C18" s="80"/>
      <c r="D18" s="80"/>
      <c r="E18" s="80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3500</v>
      </c>
      <c r="P18" s="3">
        <f>N18/O18</f>
        <v>0</v>
      </c>
      <c r="Q18" s="2">
        <v>4933.6</v>
      </c>
      <c r="R18" s="75"/>
      <c r="S18" s="69"/>
      <c r="T18" s="76"/>
      <c r="U18" s="128"/>
      <c r="V18" s="129"/>
      <c r="W18" s="74">
        <f t="shared" si="3"/>
        <v>0</v>
      </c>
    </row>
    <row r="19" spans="1:23" ht="12.75">
      <c r="A19" s="10">
        <v>42850</v>
      </c>
      <c r="B19" s="69"/>
      <c r="C19" s="80"/>
      <c r="D19" s="80"/>
      <c r="E19" s="80"/>
      <c r="F19" s="85"/>
      <c r="G19" s="85"/>
      <c r="H19" s="69"/>
      <c r="I19" s="85"/>
      <c r="J19" s="85"/>
      <c r="K19" s="85"/>
      <c r="L19" s="85"/>
      <c r="M19" s="69">
        <f t="shared" si="1"/>
        <v>0</v>
      </c>
      <c r="N19" s="69"/>
      <c r="O19" s="69">
        <v>3600</v>
      </c>
      <c r="P19" s="3">
        <f t="shared" si="2"/>
        <v>0</v>
      </c>
      <c r="Q19" s="2">
        <v>4933.6</v>
      </c>
      <c r="R19" s="75"/>
      <c r="S19" s="69"/>
      <c r="T19" s="76"/>
      <c r="U19" s="128"/>
      <c r="V19" s="129"/>
      <c r="W19" s="74">
        <f t="shared" si="3"/>
        <v>0</v>
      </c>
    </row>
    <row r="20" spans="1:23" ht="12.75">
      <c r="A20" s="10">
        <v>42851</v>
      </c>
      <c r="B20" s="69"/>
      <c r="C20" s="80"/>
      <c r="D20" s="80"/>
      <c r="E20" s="80"/>
      <c r="F20" s="85"/>
      <c r="G20" s="69"/>
      <c r="H20" s="69"/>
      <c r="I20" s="85"/>
      <c r="J20" s="85"/>
      <c r="K20" s="85"/>
      <c r="L20" s="85"/>
      <c r="M20" s="69">
        <f t="shared" si="1"/>
        <v>0</v>
      </c>
      <c r="N20" s="69"/>
      <c r="O20" s="69">
        <v>8060</v>
      </c>
      <c r="P20" s="3">
        <f t="shared" si="2"/>
        <v>0</v>
      </c>
      <c r="Q20" s="2">
        <v>4933.6</v>
      </c>
      <c r="R20" s="75"/>
      <c r="S20" s="69"/>
      <c r="T20" s="76"/>
      <c r="U20" s="128"/>
      <c r="V20" s="129"/>
      <c r="W20" s="74">
        <f t="shared" si="3"/>
        <v>0</v>
      </c>
    </row>
    <row r="21" spans="1:23" ht="12.75">
      <c r="A21" s="10">
        <v>42852</v>
      </c>
      <c r="B21" s="69"/>
      <c r="C21" s="80"/>
      <c r="D21" s="80"/>
      <c r="E21" s="80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10500</v>
      </c>
      <c r="P21" s="3">
        <f t="shared" si="2"/>
        <v>0</v>
      </c>
      <c r="Q21" s="2">
        <v>4933.6</v>
      </c>
      <c r="R21" s="81"/>
      <c r="S21" s="80"/>
      <c r="T21" s="76"/>
      <c r="U21" s="128"/>
      <c r="V21" s="129"/>
      <c r="W21" s="74">
        <f t="shared" si="3"/>
        <v>0</v>
      </c>
    </row>
    <row r="22" spans="1:23" ht="13.5" thickBot="1">
      <c r="A22" s="10">
        <v>42853</v>
      </c>
      <c r="B22" s="69"/>
      <c r="C22" s="80"/>
      <c r="D22" s="80"/>
      <c r="E22" s="80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16264.8</v>
      </c>
      <c r="P22" s="3">
        <f t="shared" si="2"/>
        <v>0</v>
      </c>
      <c r="Q22" s="2">
        <v>4933.6</v>
      </c>
      <c r="R22" s="81"/>
      <c r="S22" s="80"/>
      <c r="T22" s="76"/>
      <c r="U22" s="128"/>
      <c r="V22" s="129"/>
      <c r="W22" s="74">
        <f t="shared" si="3"/>
        <v>0</v>
      </c>
    </row>
    <row r="23" spans="1:23" ht="13.5" thickBot="1">
      <c r="A23" s="90" t="s">
        <v>28</v>
      </c>
      <c r="B23" s="92">
        <f aca="true" t="shared" si="4" ref="B23:O23">SUM(B4:B22)</f>
        <v>30573.8</v>
      </c>
      <c r="C23" s="92">
        <f t="shared" si="4"/>
        <v>2050.3</v>
      </c>
      <c r="D23" s="115">
        <f t="shared" si="4"/>
        <v>223.02999999999997</v>
      </c>
      <c r="E23" s="115">
        <f t="shared" si="4"/>
        <v>1827.2699999999998</v>
      </c>
      <c r="F23" s="92">
        <f t="shared" si="4"/>
        <v>1148.1499999999999</v>
      </c>
      <c r="G23" s="92">
        <f t="shared" si="4"/>
        <v>2190.65</v>
      </c>
      <c r="H23" s="92">
        <f t="shared" si="4"/>
        <v>8628.1</v>
      </c>
      <c r="I23" s="92">
        <f t="shared" si="4"/>
        <v>540.5</v>
      </c>
      <c r="J23" s="92">
        <f t="shared" si="4"/>
        <v>323.6</v>
      </c>
      <c r="K23" s="92">
        <f t="shared" si="4"/>
        <v>562.6</v>
      </c>
      <c r="L23" s="92">
        <f t="shared" si="4"/>
        <v>3105</v>
      </c>
      <c r="M23" s="91">
        <f t="shared" si="4"/>
        <v>212.84000000000106</v>
      </c>
      <c r="N23" s="91">
        <f t="shared" si="4"/>
        <v>49335.54000000001</v>
      </c>
      <c r="O23" s="91">
        <f t="shared" si="4"/>
        <v>110624.8</v>
      </c>
      <c r="P23" s="93">
        <f>N23/O23</f>
        <v>0.4459717893275288</v>
      </c>
      <c r="Q23" s="2"/>
      <c r="R23" s="82">
        <f>SUM(R4:R22)</f>
        <v>124.5</v>
      </c>
      <c r="S23" s="82">
        <f>SUM(S4:S22)</f>
        <v>0</v>
      </c>
      <c r="T23" s="82">
        <f>SUM(T4:T22)</f>
        <v>516.9</v>
      </c>
      <c r="U23" s="117">
        <f>SUM(U4:U22)</f>
        <v>1</v>
      </c>
      <c r="V23" s="118"/>
      <c r="W23" s="82">
        <f>R23+S23+U23+T23+V23</f>
        <v>642.4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42843</v>
      </c>
      <c r="S28" s="124">
        <v>0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42843</v>
      </c>
      <c r="S38" s="123">
        <v>101093.35451999996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91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92</v>
      </c>
      <c r="P27" s="153"/>
    </row>
    <row r="28" spans="1:16" ht="30.75" customHeight="1">
      <c r="A28" s="166"/>
      <c r="B28" s="48" t="s">
        <v>88</v>
      </c>
      <c r="C28" s="22" t="s">
        <v>23</v>
      </c>
      <c r="D28" s="48" t="str">
        <f>B28</f>
        <v>план на січень-квітень 2017р.</v>
      </c>
      <c r="E28" s="22" t="str">
        <f>C28</f>
        <v>факт</v>
      </c>
      <c r="F28" s="47" t="str">
        <f>B28</f>
        <v>план на січень-квітень 2017р.</v>
      </c>
      <c r="G28" s="62" t="str">
        <f>C28</f>
        <v>факт</v>
      </c>
      <c r="H28" s="48" t="str">
        <f>B28</f>
        <v>план на січень-квітень 2017р.</v>
      </c>
      <c r="I28" s="22" t="str">
        <f>C28</f>
        <v>факт</v>
      </c>
      <c r="J28" s="47"/>
      <c r="K28" s="62"/>
      <c r="L28" s="45" t="str">
        <f>D28</f>
        <v>план на січень-квітень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квітень!S38</f>
        <v>101093.35451999996</v>
      </c>
      <c r="B29" s="49">
        <v>8430</v>
      </c>
      <c r="C29" s="49">
        <v>291.67</v>
      </c>
      <c r="D29" s="49">
        <v>0</v>
      </c>
      <c r="E29" s="49">
        <v>0.11</v>
      </c>
      <c r="F29" s="49">
        <v>8500</v>
      </c>
      <c r="G29" s="49">
        <v>1731.12</v>
      </c>
      <c r="H29" s="49">
        <v>4</v>
      </c>
      <c r="I29" s="49">
        <v>4</v>
      </c>
      <c r="J29" s="49"/>
      <c r="K29" s="49"/>
      <c r="L29" s="63">
        <f>H29+F29+D29+J29+B29</f>
        <v>16934</v>
      </c>
      <c r="M29" s="50">
        <f>C29+E29+G29+I29</f>
        <v>2026.8999999999999</v>
      </c>
      <c r="N29" s="51">
        <f>M29-L29</f>
        <v>-14907.1</v>
      </c>
      <c r="O29" s="156">
        <f>квітень!S28</f>
        <v>0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220860</v>
      </c>
      <c r="C48" s="32">
        <v>192761.14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57890</v>
      </c>
      <c r="C49" s="32">
        <v>45508.88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71605.7</v>
      </c>
      <c r="C50" s="32">
        <v>64024.69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9330</v>
      </c>
      <c r="C51" s="32">
        <v>6362.08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37900</v>
      </c>
      <c r="C52" s="32">
        <v>29684.15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2430</v>
      </c>
      <c r="C53" s="32">
        <v>2187.7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8100</v>
      </c>
      <c r="C54" s="32">
        <v>7806.86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9301.39999999998</v>
      </c>
      <c r="C55" s="12">
        <v>8428.980000000014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417417.1</v>
      </c>
      <c r="C56" s="9">
        <v>356764.48000000004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8430</v>
      </c>
      <c r="C58" s="9">
        <f>C29</f>
        <v>291.67</v>
      </c>
    </row>
    <row r="59" spans="1:3" ht="25.5">
      <c r="A59" s="83" t="s">
        <v>54</v>
      </c>
      <c r="B59" s="9">
        <f>D29</f>
        <v>0</v>
      </c>
      <c r="C59" s="9">
        <f>E29</f>
        <v>0.11</v>
      </c>
    </row>
    <row r="60" spans="1:3" ht="12.75">
      <c r="A60" s="83" t="s">
        <v>55</v>
      </c>
      <c r="B60" s="9">
        <f>F29</f>
        <v>8500</v>
      </c>
      <c r="C60" s="9">
        <f>G29</f>
        <v>1731.12</v>
      </c>
    </row>
    <row r="61" spans="1:3" ht="25.5">
      <c r="A61" s="83" t="s">
        <v>56</v>
      </c>
      <c r="B61" s="9">
        <f>H29</f>
        <v>4</v>
      </c>
      <c r="C61" s="9">
        <f>I29</f>
        <v>4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2017-04-10T12:28:01Z</cp:lastPrinted>
  <dcterms:created xsi:type="dcterms:W3CDTF">2006-11-30T08:16:02Z</dcterms:created>
  <dcterms:modified xsi:type="dcterms:W3CDTF">2017-04-18T11:55:27Z</dcterms:modified>
  <cp:category/>
  <cp:version/>
  <cp:contentType/>
  <cp:contentStatus/>
</cp:coreProperties>
</file>